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TQXWPEnrpL3KGw2tOh5i1Q4uLplA44I+XxCLVjwP4ZGc4buJNdcgHMdOxOVqZvgnzeFaY4UpBX2i/jsOUqxx/Q==" workbookSaltValue="Ul+imz7VVGMKYoGNWVqjhA==" workbookSpinCount="100000" lockStructure="1"/>
  <bookViews>
    <workbookView xWindow="240" yWindow="105" windowWidth="14805" windowHeight="8010"/>
  </bookViews>
  <sheets>
    <sheet name="آنالیز" sheetId="1" r:id="rId1"/>
    <sheet name="مثال" sheetId="9" r:id="rId2"/>
  </sheets>
  <calcPr calcId="152511"/>
</workbook>
</file>

<file path=xl/calcChain.xml><?xml version="1.0" encoding="utf-8"?>
<calcChain xmlns="http://schemas.openxmlformats.org/spreadsheetml/2006/main">
  <c r="H14" i="9" l="1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J7" i="9" l="1"/>
  <c r="J4" i="9"/>
  <c r="J6" i="9" s="1"/>
  <c r="J5" i="9" s="1"/>
  <c r="H5" i="1" l="1"/>
  <c r="G14" i="1" l="1"/>
  <c r="G5" i="1"/>
  <c r="H6" i="1" l="1"/>
  <c r="G13" i="1"/>
  <c r="G11" i="1"/>
  <c r="G6" i="1"/>
  <c r="G7" i="1"/>
  <c r="G8" i="1"/>
  <c r="H7" i="1" l="1"/>
  <c r="G12" i="1"/>
  <c r="G9" i="1"/>
  <c r="H8" i="1" l="1"/>
  <c r="G10" i="1"/>
  <c r="H9" i="1" l="1"/>
  <c r="J7" i="1" l="1"/>
  <c r="J4" i="1"/>
  <c r="J6" i="1" s="1"/>
  <c r="J5" i="1" s="1"/>
  <c r="H10" i="1"/>
  <c r="H11" i="1" l="1"/>
  <c r="H12" i="1" l="1"/>
  <c r="H13" i="1" l="1"/>
  <c r="H14" i="1" l="1"/>
</calcChain>
</file>

<file path=xl/sharedStrings.xml><?xml version="1.0" encoding="utf-8"?>
<sst xmlns="http://schemas.openxmlformats.org/spreadsheetml/2006/main" count="58" uniqueCount="29">
  <si>
    <t>ضریب غلظت</t>
  </si>
  <si>
    <t>رقت 1</t>
  </si>
  <si>
    <t>رقت 2</t>
  </si>
  <si>
    <t>رقت 3</t>
  </si>
  <si>
    <t>رقت 4</t>
  </si>
  <si>
    <t>رقت 5</t>
  </si>
  <si>
    <t>رقت 6</t>
  </si>
  <si>
    <t>رقت 7</t>
  </si>
  <si>
    <t>رقت 8</t>
  </si>
  <si>
    <t>رقت 9</t>
  </si>
  <si>
    <t>رقت 10</t>
  </si>
  <si>
    <t>ct</t>
  </si>
  <si>
    <t>تکرار1</t>
  </si>
  <si>
    <t>تکرار2</t>
  </si>
  <si>
    <t>تکرار3</t>
  </si>
  <si>
    <t>mean</t>
  </si>
  <si>
    <t>شیب خط</t>
  </si>
  <si>
    <t>log10</t>
  </si>
  <si>
    <t>کارایی پرایمر</t>
  </si>
  <si>
    <t>کارایی PCR</t>
  </si>
  <si>
    <r>
      <t>R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</si>
  <si>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pishgam-bio.ir</t>
  </si>
  <si>
    <t>برای آموزشهای بیشتر کلیک نمایید</t>
  </si>
  <si>
    <t>آموزش های مرتبط</t>
  </si>
  <si>
    <t>برای تهیه آموزش آنالیز آماری دادههای ریل تایم کلیک نمایید.</t>
  </si>
  <si>
    <t>برای تهیه آموزش آنالیز کامل دادههای ریل تایم با نرم افزار GenEx کلیک نمایید.</t>
  </si>
  <si>
    <t>برای تهیه آموزش محاسبه کارایی پرایمر با نرم افزار Linreg PCR کلیک نمایید.</t>
  </si>
  <si>
    <t>برای تهیه آموزش آنالیز  دادههای ریل تایم با نرم افزار REST کلیک نمایید.</t>
  </si>
  <si>
    <t>در صورتی که برای شما تعداد رقت ها و یا تکرارهای هر Ct کمتر از جدول زیر می باشد خانه های اضافی را خالی بگذارید. از cut نمودن دادههایی که وارد می نمایید خودداری شود.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</si>
</sst>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"/>
      <color theme="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6" borderId="1" xfId="0" applyFont="1" applyFill="1" applyBorder="1" applyAlignment="1" applyProtection="1">
      <alignment horizontal="center"/>
      <protection hidden="1"/>
    </xf>
    <xf numFmtId="0" fontId="2" fillId="7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9" fillId="6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 applyProtection="1">
      <alignment horizontal="center" vertical="center"/>
      <protection hidden="1"/>
    </xf>
    <xf numFmtId="0" fontId="7" fillId="8" borderId="7" xfId="1" applyFont="1" applyFill="1" applyBorder="1" applyAlignment="1" applyProtection="1">
      <alignment horizontal="center" vertical="center"/>
      <protection hidden="1"/>
    </xf>
    <xf numFmtId="0" fontId="7" fillId="8" borderId="8" xfId="1" applyFont="1" applyFill="1" applyBorder="1" applyAlignment="1" applyProtection="1">
      <alignment horizontal="center" vertical="center"/>
      <protection hidden="1"/>
    </xf>
    <xf numFmtId="0" fontId="7" fillId="8" borderId="2" xfId="1" applyFont="1" applyFill="1" applyBorder="1" applyAlignment="1" applyProtection="1">
      <alignment horizontal="center" vertical="center"/>
      <protection hidden="1"/>
    </xf>
    <xf numFmtId="0" fontId="7" fillId="8" borderId="0" xfId="1" applyFont="1" applyFill="1" applyBorder="1" applyAlignment="1" applyProtection="1">
      <alignment horizontal="center" vertical="center"/>
      <protection hidden="1"/>
    </xf>
    <xf numFmtId="0" fontId="7" fillId="8" borderId="9" xfId="1" applyFont="1" applyFill="1" applyBorder="1" applyAlignment="1" applyProtection="1">
      <alignment horizontal="center" vertical="center"/>
      <protection hidden="1"/>
    </xf>
    <xf numFmtId="0" fontId="2" fillId="8" borderId="10" xfId="1" applyFont="1" applyFill="1" applyBorder="1" applyAlignment="1" applyProtection="1">
      <alignment horizontal="center"/>
      <protection hidden="1"/>
    </xf>
    <xf numFmtId="0" fontId="2" fillId="8" borderId="11" xfId="1" applyFont="1" applyFill="1" applyBorder="1" applyAlignment="1" applyProtection="1">
      <alignment horizontal="center"/>
      <protection hidden="1"/>
    </xf>
    <xf numFmtId="0" fontId="2" fillId="8" borderId="12" xfId="1" applyFont="1" applyFill="1" applyBorder="1" applyAlignment="1" applyProtection="1">
      <alignment horizontal="center"/>
      <protection hidden="1"/>
    </xf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9" fillId="6" borderId="7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ishgam-bio.ir/product/%D8%A2%D9%85%D9%88%D8%B2%D8%B4-%D9%86%D8%B1%D9%85-%D8%A7%D9%81%D8%B2%D8%A7%D8%B1-genex-%D8%AC%D8%A7%D9%85%D8%B9%D8%AA%D8%B1%DB%8C%D9%86-%D9%86%D8%B1%D9%85-%D8%A7%D9%81%D8%B2%D8%A7%D8%B1-%D8%A8%D8%B1/" TargetMode="External"/><Relationship Id="rId2" Type="http://schemas.openxmlformats.org/officeDocument/2006/relationships/hyperlink" Target="http://pishgam-bio.ir/product-category/%D8%B1%DB%8C%D9%84-%D8%AA%D8%A7%DB%8C%D9%85-pcr/" TargetMode="External"/><Relationship Id="rId1" Type="http://schemas.openxmlformats.org/officeDocument/2006/relationships/hyperlink" Target="http://pishgam-bio.ir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pishgam-bio.ir/product/%D9%81%DB%8C%D9%84%D9%85-%D8%A2%D9%85%D9%88%D8%B2%D8%B4-%D8%A2%D9%86%D8%A7%D9%84%DB%8C%D8%B2-%D8%AF%D8%A7%D8%AF%D9%87%D9%87%D8%A7%DB%8C-%D8%B1%DB%8C%D9%84-%D8%AA%D8%A7%DB%8C%D9%85-real-time-pcr/" TargetMode="External"/><Relationship Id="rId4" Type="http://schemas.openxmlformats.org/officeDocument/2006/relationships/hyperlink" Target="http://pishgam-bio.ir/product/%D8%A2%D9%85%D9%88%D8%B2%D8%B4-%D9%85%D8%AD%D8%A7%D8%B3%D8%A8%D9%87-%DA%A9%D8%A7%D8%B1%D8%A7%DB%8C%DB%8C-pcr-%D9%88-%D9%BE%D8%B1%D8%A7%DB%8C%D9%85%D8%B1%D9%87%D8%A7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ishgam-bio.ir/product/%D8%A2%D9%85%D9%88%D8%B2%D8%B4-%D9%86%D8%B1%D9%85-%D8%A7%D9%81%D8%B2%D8%A7%D8%B1-genex-%D8%AC%D8%A7%D9%85%D8%B9%D8%AA%D8%B1%DB%8C%D9%86-%D9%86%D8%B1%D9%85-%D8%A7%D9%81%D8%B2%D8%A7%D8%B1-%D8%A8%D8%B1/" TargetMode="External"/><Relationship Id="rId2" Type="http://schemas.openxmlformats.org/officeDocument/2006/relationships/hyperlink" Target="http://pishgam-bio.ir/product-category/%D8%B1%DB%8C%D9%84-%D8%AA%D8%A7%DB%8C%D9%85-pcr/" TargetMode="External"/><Relationship Id="rId1" Type="http://schemas.openxmlformats.org/officeDocument/2006/relationships/hyperlink" Target="http://pishgam-bio.i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pishgam-bio.ir/product/%D9%81%DB%8C%D9%84%D9%85-%D8%A2%D9%85%D9%88%D8%B2%D8%B4-%D8%A2%D9%86%D8%A7%D9%84%DB%8C%D8%B2-%D8%AF%D8%A7%D8%AF%D9%87%D9%87%D8%A7%DB%8C-%D8%B1%DB%8C%D9%84-%D8%AA%D8%A7%DB%8C%D9%85-real-time-pcr/" TargetMode="External"/><Relationship Id="rId4" Type="http://schemas.openxmlformats.org/officeDocument/2006/relationships/hyperlink" Target="http://pishgam-bio.ir/product/%D8%A2%D9%85%D9%88%D8%B2%D8%B4-%D9%85%D8%AD%D8%A7%D8%B3%D8%A8%D9%87-%DA%A9%D8%A7%D8%B1%D8%A7%DB%8C%DB%8C-pcr-%D9%88-%D9%BE%D8%B1%D8%A7%DB%8C%D9%85%D8%B1%D9%87%D8%A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"/>
  <sheetViews>
    <sheetView tabSelected="1" workbookViewId="0">
      <selection activeCell="K12" sqref="K12"/>
    </sheetView>
  </sheetViews>
  <sheetFormatPr defaultRowHeight="15" x14ac:dyDescent="0.25"/>
  <cols>
    <col min="3" max="3" width="15" customWidth="1"/>
    <col min="7" max="7" width="9.140625" style="13"/>
    <col min="8" max="8" width="11" style="13" customWidth="1"/>
    <col min="9" max="9" width="15.140625" customWidth="1"/>
    <col min="10" max="10" width="12.85546875" customWidth="1"/>
    <col min="11" max="12" width="10.85546875" customWidth="1"/>
  </cols>
  <sheetData>
    <row r="1" spans="2:20" x14ac:dyDescent="0.25">
      <c r="B1" s="20" t="s">
        <v>28</v>
      </c>
      <c r="C1" s="20"/>
      <c r="D1" s="20"/>
      <c r="E1" s="20"/>
      <c r="F1" s="20"/>
      <c r="G1" s="20"/>
      <c r="H1" s="20"/>
      <c r="I1" s="20"/>
      <c r="J1" s="20"/>
      <c r="K1" s="14"/>
      <c r="L1" s="27" t="s">
        <v>21</v>
      </c>
      <c r="M1" s="28"/>
      <c r="N1" s="28"/>
      <c r="O1" s="28"/>
      <c r="P1" s="29"/>
    </row>
    <row r="2" spans="2:20" ht="18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14"/>
      <c r="L2" s="30"/>
      <c r="M2" s="31"/>
      <c r="N2" s="31"/>
      <c r="O2" s="31"/>
      <c r="P2" s="32"/>
    </row>
    <row r="3" spans="2:20" ht="18.75" x14ac:dyDescent="0.3">
      <c r="B3" s="1"/>
      <c r="C3" s="17" t="s">
        <v>0</v>
      </c>
      <c r="D3" s="18" t="s">
        <v>11</v>
      </c>
      <c r="E3" s="18"/>
      <c r="F3" s="18"/>
      <c r="G3" s="19" t="s">
        <v>17</v>
      </c>
      <c r="H3" s="19" t="s">
        <v>15</v>
      </c>
      <c r="I3" s="6"/>
      <c r="J3" s="6"/>
      <c r="K3" s="6"/>
      <c r="L3" s="33" t="s">
        <v>22</v>
      </c>
      <c r="M3" s="34"/>
      <c r="N3" s="34"/>
      <c r="O3" s="34"/>
      <c r="P3" s="35"/>
    </row>
    <row r="4" spans="2:20" ht="18.75" x14ac:dyDescent="0.3">
      <c r="B4" s="1"/>
      <c r="C4" s="17"/>
      <c r="D4" s="2" t="s">
        <v>12</v>
      </c>
      <c r="E4" s="2" t="s">
        <v>13</v>
      </c>
      <c r="F4" s="2" t="s">
        <v>14</v>
      </c>
      <c r="G4" s="19"/>
      <c r="H4" s="19"/>
      <c r="I4" s="9" t="s">
        <v>16</v>
      </c>
      <c r="J4" s="9" t="str">
        <f>IF(C5=0,"",IF(COUNT(G5:G14)=10,LINEST(H5:H14,G5:G14,TRUE,TRUE),IF(COUNT(G5:G14)=9,LINEST(H5:H13,G5:G13,TRUE,TRUE),IF(COUNT(G5:G14)=8,LINEST(H5:H12,G5:G12,TRUE,TRUE),IF(COUNT(G5:G14)=7,LINEST(H5:H11,G5:G11,TRUE,TRUE),IF(COUNT(G5:G14)=6,LINEST(H5:H10,G5:G10,TRUE,TRUE),IF(COUNT(G5:G14)=5,LINEST(H5:H9,G5:G9,TRUE,TRUE),IF(COUNT(G5:G14)=4,LINEST(H5:H8,G5:G8,TRUE,TRUE),LINEST(H5:H7,G5:G7,TRUE,TRUE)))))))))</f>
        <v/>
      </c>
      <c r="K4" s="16"/>
      <c r="L4" s="16"/>
    </row>
    <row r="5" spans="2:20" ht="18.75" x14ac:dyDescent="0.3">
      <c r="B5" s="3" t="s">
        <v>1</v>
      </c>
      <c r="C5" s="4"/>
      <c r="D5" s="5"/>
      <c r="E5" s="5"/>
      <c r="F5" s="5"/>
      <c r="G5" s="7" t="str">
        <f>IF(C5=0,"",LOG10(C5))</f>
        <v/>
      </c>
      <c r="H5" s="7" t="str">
        <f>IF(AND(D5=0,E5=0,F5=0),"",AVERAGE(D5:F5))</f>
        <v/>
      </c>
      <c r="I5" s="10" t="s">
        <v>18</v>
      </c>
      <c r="J5" s="10" t="str">
        <f>IF(J6=A1,"",J6-1)</f>
        <v/>
      </c>
      <c r="K5" s="16"/>
      <c r="L5" s="36" t="s">
        <v>23</v>
      </c>
      <c r="M5" s="37"/>
      <c r="N5" s="37"/>
      <c r="O5" s="37"/>
      <c r="P5" s="37"/>
      <c r="Q5" s="37"/>
      <c r="R5" s="38"/>
    </row>
    <row r="6" spans="2:20" ht="18.75" x14ac:dyDescent="0.3">
      <c r="B6" s="3" t="s">
        <v>2</v>
      </c>
      <c r="C6" s="4"/>
      <c r="D6" s="5"/>
      <c r="E6" s="5"/>
      <c r="F6" s="5"/>
      <c r="G6" s="7" t="str">
        <f t="shared" ref="G6:G7" si="0">IF(C6=0,"",LOG10(C6))</f>
        <v/>
      </c>
      <c r="H6" s="7" t="str">
        <f>IF(AND(D6=0,E6=0,F6=0),"",AVERAGE(D6:F6))</f>
        <v/>
      </c>
      <c r="I6" s="11" t="s">
        <v>19</v>
      </c>
      <c r="J6" s="11" t="str">
        <f>IF(J4=A1,"",10^(-1/J4))</f>
        <v/>
      </c>
      <c r="K6" s="16"/>
      <c r="L6" s="39" t="s">
        <v>24</v>
      </c>
      <c r="M6" s="40"/>
      <c r="N6" s="40"/>
      <c r="O6" s="40"/>
      <c r="P6" s="40"/>
      <c r="Q6" s="40"/>
      <c r="R6" s="41"/>
    </row>
    <row r="7" spans="2:20" ht="21" x14ac:dyDescent="0.3">
      <c r="B7" s="3" t="s">
        <v>3</v>
      </c>
      <c r="C7" s="4"/>
      <c r="D7" s="5"/>
      <c r="E7" s="5"/>
      <c r="F7" s="5"/>
      <c r="G7" s="7" t="str">
        <f t="shared" si="0"/>
        <v/>
      </c>
      <c r="H7" s="7" t="str">
        <f t="shared" ref="H7" si="1">IF(AND(D7=0,E7=0,F7=0),"",AVERAGE(D7:F7))</f>
        <v/>
      </c>
      <c r="I7" s="12" t="s">
        <v>20</v>
      </c>
      <c r="J7" s="8" t="str">
        <f>IF(C5=0,"",(CORREL(G5:G14,H5:H14)^2))</f>
        <v/>
      </c>
      <c r="K7" s="16"/>
      <c r="L7" s="21" t="s">
        <v>25</v>
      </c>
      <c r="M7" s="22"/>
      <c r="N7" s="22"/>
      <c r="O7" s="22"/>
      <c r="P7" s="22"/>
      <c r="Q7" s="22"/>
      <c r="R7" s="23"/>
    </row>
    <row r="8" spans="2:20" ht="18.75" x14ac:dyDescent="0.3">
      <c r="B8" s="3" t="s">
        <v>4</v>
      </c>
      <c r="C8" s="4"/>
      <c r="D8" s="5"/>
      <c r="E8" s="5"/>
      <c r="F8" s="5"/>
      <c r="G8" s="7" t="str">
        <f t="shared" ref="G8:G10" si="2">IF(C8=0,"",LOG10(C8))</f>
        <v/>
      </c>
      <c r="H8" s="7" t="str">
        <f t="shared" ref="H8:H10" si="3">IF(AND(D8=0,E8=0,F8=0),"",AVERAGE(D8:F8))</f>
        <v/>
      </c>
      <c r="I8" s="6"/>
      <c r="J8" s="6"/>
      <c r="K8" s="6"/>
      <c r="L8" s="21" t="s">
        <v>26</v>
      </c>
      <c r="M8" s="22"/>
      <c r="N8" s="22"/>
      <c r="O8" s="22"/>
      <c r="P8" s="22"/>
      <c r="Q8" s="22"/>
      <c r="R8" s="23"/>
    </row>
    <row r="9" spans="2:20" ht="18.75" x14ac:dyDescent="0.3">
      <c r="B9" s="3" t="s">
        <v>5</v>
      </c>
      <c r="C9" s="4"/>
      <c r="D9" s="5"/>
      <c r="E9" s="5"/>
      <c r="F9" s="5"/>
      <c r="G9" s="7" t="str">
        <f t="shared" si="2"/>
        <v/>
      </c>
      <c r="H9" s="7" t="str">
        <f t="shared" si="3"/>
        <v/>
      </c>
      <c r="I9" s="6"/>
      <c r="J9" s="6"/>
      <c r="K9" s="6"/>
      <c r="L9" s="24" t="s">
        <v>27</v>
      </c>
      <c r="M9" s="25"/>
      <c r="N9" s="25"/>
      <c r="O9" s="25"/>
      <c r="P9" s="25"/>
      <c r="Q9" s="25"/>
      <c r="R9" s="26"/>
    </row>
    <row r="10" spans="2:20" ht="18.75" x14ac:dyDescent="0.3">
      <c r="B10" s="3" t="s">
        <v>6</v>
      </c>
      <c r="C10" s="4"/>
      <c r="D10" s="5"/>
      <c r="E10" s="5"/>
      <c r="F10" s="5"/>
      <c r="G10" s="7" t="str">
        <f t="shared" si="2"/>
        <v/>
      </c>
      <c r="H10" s="7" t="str">
        <f t="shared" si="3"/>
        <v/>
      </c>
      <c r="I10" s="6"/>
      <c r="J10" s="6"/>
      <c r="K10" s="6"/>
      <c r="L10" s="6"/>
      <c r="N10" s="15"/>
      <c r="O10" s="15"/>
      <c r="P10" s="15"/>
      <c r="Q10" s="15"/>
      <c r="R10" s="15"/>
      <c r="S10" s="15"/>
      <c r="T10" s="15"/>
    </row>
    <row r="11" spans="2:20" ht="18.75" x14ac:dyDescent="0.3">
      <c r="B11" s="3" t="s">
        <v>7</v>
      </c>
      <c r="C11" s="4"/>
      <c r="D11" s="5"/>
      <c r="E11" s="5"/>
      <c r="F11" s="5"/>
      <c r="G11" s="7" t="str">
        <f t="shared" ref="G11:G12" si="4">IF(C11=0,"",LOG10(C11))</f>
        <v/>
      </c>
      <c r="H11" s="7" t="str">
        <f t="shared" ref="H11:H12" si="5">IF(AND(D11=0,E11=0,F11=0),"",AVERAGE(D11:F11))</f>
        <v/>
      </c>
      <c r="I11" s="6"/>
      <c r="J11" s="6"/>
      <c r="K11" s="6"/>
      <c r="L11" s="6"/>
    </row>
    <row r="12" spans="2:20" ht="18.75" x14ac:dyDescent="0.3">
      <c r="B12" s="3" t="s">
        <v>8</v>
      </c>
      <c r="C12" s="4"/>
      <c r="D12" s="5"/>
      <c r="E12" s="5"/>
      <c r="F12" s="5"/>
      <c r="G12" s="7" t="str">
        <f t="shared" si="4"/>
        <v/>
      </c>
      <c r="H12" s="7" t="str">
        <f t="shared" si="5"/>
        <v/>
      </c>
      <c r="I12" s="6"/>
      <c r="J12" s="6"/>
      <c r="K12" s="6"/>
      <c r="L12" s="6"/>
    </row>
    <row r="13" spans="2:20" ht="18.75" x14ac:dyDescent="0.3">
      <c r="B13" s="3" t="s">
        <v>9</v>
      </c>
      <c r="C13" s="4"/>
      <c r="D13" s="5"/>
      <c r="E13" s="5"/>
      <c r="F13" s="5"/>
      <c r="G13" s="7" t="str">
        <f t="shared" ref="G13:G14" si="6">IF(C13=0,"",LOG10(C13))</f>
        <v/>
      </c>
      <c r="H13" s="7" t="str">
        <f t="shared" ref="H13:H14" si="7">IF(AND(D13=0,E13=0,F13=0),"",AVERAGE(D13:F13))</f>
        <v/>
      </c>
      <c r="I13" s="6"/>
      <c r="J13" s="6"/>
      <c r="K13" s="6"/>
      <c r="L13" s="6"/>
    </row>
    <row r="14" spans="2:20" ht="18.75" x14ac:dyDescent="0.3">
      <c r="B14" s="3" t="s">
        <v>10</v>
      </c>
      <c r="C14" s="4"/>
      <c r="D14" s="5"/>
      <c r="E14" s="5"/>
      <c r="F14" s="5"/>
      <c r="G14" s="7" t="str">
        <f t="shared" si="6"/>
        <v/>
      </c>
      <c r="H14" s="7" t="str">
        <f t="shared" si="7"/>
        <v/>
      </c>
      <c r="I14" s="6"/>
      <c r="J14" s="6"/>
      <c r="K14" s="6"/>
      <c r="L14" s="6"/>
    </row>
  </sheetData>
  <sheetProtection algorithmName="SHA-512" hashValue="RD3W894Z2XIVoWIHPuwMG+a9HSQPLb6mCCEQ03XM94cWmznvNL2MAM9CzC5+FBo9NcBO6jJCvu8L6CZS5TO7dw==" saltValue="QV45P+eduCZrf6XB5c6yjg==" spinCount="100000" sheet="1" objects="1" scenarios="1" formatCells="0" formatColumns="0" formatRows="0" insertColumns="0" insertRows="0" insertHyperlinks="0" deleteColumns="0" deleteRows="0" sort="0" autoFilter="0" pivotTables="0"/>
  <mergeCells count="12">
    <mergeCell ref="L8:R8"/>
    <mergeCell ref="L9:R9"/>
    <mergeCell ref="L1:P2"/>
    <mergeCell ref="L3:P3"/>
    <mergeCell ref="L5:R5"/>
    <mergeCell ref="L6:R6"/>
    <mergeCell ref="L7:R7"/>
    <mergeCell ref="C3:C4"/>
    <mergeCell ref="D3:F3"/>
    <mergeCell ref="G3:G4"/>
    <mergeCell ref="H3:H4"/>
    <mergeCell ref="B1:J2"/>
  </mergeCells>
  <hyperlinks>
    <hyperlink ref="L1:P3" r:id="rId1" display="pishgam-bio.ir"/>
    <hyperlink ref="L6:R6" r:id="rId2" display="برای تهیه آموزش آنالیز آماری دادههای ریل تایم کلیک نمایید."/>
    <hyperlink ref="L7:R7" r:id="rId3" display="برای تهیه آموزش آنالیز کامل دادههای ریل تایم با نرم افزار GenEx کلیک نمایید."/>
    <hyperlink ref="L8:R8" r:id="rId4" display="برای تهیه آموزش محاسبه کارایی پرایمر با نرم افزار Linreg PCR کلیک نمایید."/>
    <hyperlink ref="L9:R9" r:id="rId5" display="برای تهیه آموزش آنالیز  دادههای ریل تایم با نرم افزار REST کلیک نمایید."/>
  </hyperlinks>
  <pageMargins left="0.7" right="0.7" top="0.75" bottom="0.75" header="0.3" footer="0.3"/>
  <pageSetup orientation="portrait" r:id="rId6"/>
  <ignoredErrors>
    <ignoredError sqref="H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"/>
  <sheetViews>
    <sheetView workbookViewId="0">
      <selection activeCell="K11" sqref="K11"/>
    </sheetView>
  </sheetViews>
  <sheetFormatPr defaultRowHeight="15" x14ac:dyDescent="0.25"/>
  <cols>
    <col min="3" max="3" width="15" customWidth="1"/>
    <col min="7" max="7" width="9.140625" style="13"/>
    <col min="8" max="8" width="11" style="13" customWidth="1"/>
    <col min="9" max="9" width="15.140625" customWidth="1"/>
    <col min="10" max="10" width="12.85546875" customWidth="1"/>
    <col min="11" max="12" width="10.85546875" customWidth="1"/>
  </cols>
  <sheetData>
    <row r="1" spans="2:20" ht="26.25" customHeight="1" x14ac:dyDescent="0.25">
      <c r="B1" s="20" t="s">
        <v>28</v>
      </c>
      <c r="C1" s="20"/>
      <c r="D1" s="20"/>
      <c r="E1" s="20"/>
      <c r="F1" s="20"/>
      <c r="G1" s="20"/>
      <c r="H1" s="20"/>
      <c r="I1" s="20"/>
      <c r="J1" s="20"/>
      <c r="K1" s="14"/>
      <c r="L1" s="27" t="s">
        <v>21</v>
      </c>
      <c r="M1" s="28"/>
      <c r="N1" s="28"/>
      <c r="O1" s="28"/>
      <c r="P1" s="29"/>
    </row>
    <row r="2" spans="2:20" ht="18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14"/>
      <c r="L2" s="30"/>
      <c r="M2" s="31"/>
      <c r="N2" s="31"/>
      <c r="O2" s="31"/>
      <c r="P2" s="32"/>
    </row>
    <row r="3" spans="2:20" ht="18.75" x14ac:dyDescent="0.3">
      <c r="B3" s="1"/>
      <c r="C3" s="17" t="s">
        <v>0</v>
      </c>
      <c r="D3" s="18" t="s">
        <v>11</v>
      </c>
      <c r="E3" s="18"/>
      <c r="F3" s="18"/>
      <c r="G3" s="19" t="s">
        <v>17</v>
      </c>
      <c r="H3" s="19" t="s">
        <v>15</v>
      </c>
      <c r="I3" s="6"/>
      <c r="J3" s="6"/>
      <c r="K3" s="6"/>
      <c r="L3" s="33" t="s">
        <v>22</v>
      </c>
      <c r="M3" s="34"/>
      <c r="N3" s="34"/>
      <c r="O3" s="34"/>
      <c r="P3" s="35"/>
    </row>
    <row r="4" spans="2:20" ht="18.75" x14ac:dyDescent="0.3">
      <c r="B4" s="1"/>
      <c r="C4" s="17"/>
      <c r="D4" s="2" t="s">
        <v>12</v>
      </c>
      <c r="E4" s="2" t="s">
        <v>13</v>
      </c>
      <c r="F4" s="2" t="s">
        <v>14</v>
      </c>
      <c r="G4" s="19"/>
      <c r="H4" s="19"/>
      <c r="I4" s="9" t="s">
        <v>16</v>
      </c>
      <c r="J4" s="9">
        <f>IF(C5=0,"",IF(COUNT(G5:G14)=10,LINEST(H5:H14,G5:G14,TRUE,TRUE),IF(COUNT(G5:G14)=9,LINEST(H5:H13,G5:G13,TRUE,TRUE),IF(COUNT(G5:G14)=8,LINEST(H5:H12,G5:G12,TRUE,TRUE),IF(COUNT(G5:G14)=7,LINEST(H5:H11,G5:G11,TRUE,TRUE),IF(COUNT(G5:G14)=6,LINEST(H5:H10,G5:G10,TRUE,TRUE),IF(COUNT(G5:G14)=5,LINEST(H5:H9,G5:G9,TRUE,TRUE),IF(COUNT(G5:G14)=4,LINEST(H5:H8,G5:G8,TRUE,TRUE),LINEST(H5:H7,G5:G7,TRUE,TRUE)))))))))</f>
        <v>-3.1199747829870548</v>
      </c>
      <c r="K4" s="16"/>
      <c r="L4" s="16"/>
    </row>
    <row r="5" spans="2:20" ht="18.75" x14ac:dyDescent="0.3">
      <c r="B5" s="3" t="s">
        <v>1</v>
      </c>
      <c r="C5" s="4">
        <v>1</v>
      </c>
      <c r="D5" s="5">
        <v>30.720777999999999</v>
      </c>
      <c r="E5" s="5">
        <v>30.351357901386091</v>
      </c>
      <c r="F5" s="5"/>
      <c r="G5" s="7">
        <f>IF(C5=0,"",LOG10(C5))</f>
        <v>0</v>
      </c>
      <c r="H5" s="7">
        <f>IF(AND(D5=0,E5=0,F5=0),"",AVERAGE(D5:F5))</f>
        <v>30.536067950693045</v>
      </c>
      <c r="I5" s="10" t="s">
        <v>18</v>
      </c>
      <c r="J5" s="10">
        <f>IF(J6=A1,"",J6-1)</f>
        <v>1.0917771329751371</v>
      </c>
      <c r="K5" s="16"/>
      <c r="L5" s="36" t="s">
        <v>23</v>
      </c>
      <c r="M5" s="37"/>
      <c r="N5" s="37"/>
      <c r="O5" s="37"/>
      <c r="P5" s="37"/>
      <c r="Q5" s="37"/>
      <c r="R5" s="38"/>
    </row>
    <row r="6" spans="2:20" ht="18.75" x14ac:dyDescent="0.3">
      <c r="B6" s="3" t="s">
        <v>2</v>
      </c>
      <c r="C6" s="4">
        <v>0.5</v>
      </c>
      <c r="D6" s="5">
        <v>31.720777999999999</v>
      </c>
      <c r="E6" s="5">
        <v>31.635853565301431</v>
      </c>
      <c r="F6" s="5"/>
      <c r="G6" s="7">
        <f t="shared" ref="G6:G14" si="0">IF(C6=0,"",LOG10(C6))</f>
        <v>-0.3010299956639812</v>
      </c>
      <c r="H6" s="7">
        <f>IF(AND(D6=0,E6=0,F6=0),"",AVERAGE(D6:F6))</f>
        <v>31.678315782650714</v>
      </c>
      <c r="I6" s="11" t="s">
        <v>19</v>
      </c>
      <c r="J6" s="11">
        <f>IF(J4=A1,"",10^(-1/J4))</f>
        <v>2.0917771329751371</v>
      </c>
      <c r="K6" s="16"/>
      <c r="L6" s="39" t="s">
        <v>24</v>
      </c>
      <c r="M6" s="40"/>
      <c r="N6" s="40"/>
      <c r="O6" s="40"/>
      <c r="P6" s="40"/>
      <c r="Q6" s="40"/>
      <c r="R6" s="41"/>
    </row>
    <row r="7" spans="2:20" ht="21" x14ac:dyDescent="0.3">
      <c r="B7" s="3" t="s">
        <v>3</v>
      </c>
      <c r="C7" s="4">
        <v>0.25</v>
      </c>
      <c r="D7" s="5">
        <v>32.720777999999996</v>
      </c>
      <c r="E7" s="5">
        <v>32.510069246253096</v>
      </c>
      <c r="F7" s="5"/>
      <c r="G7" s="7">
        <f t="shared" si="0"/>
        <v>-0.6020599913279624</v>
      </c>
      <c r="H7" s="7">
        <f t="shared" ref="H7:H14" si="1">IF(AND(D7=0,E7=0,F7=0),"",AVERAGE(D7:F7))</f>
        <v>32.615423623126546</v>
      </c>
      <c r="I7" s="12" t="s">
        <v>20</v>
      </c>
      <c r="J7" s="8">
        <f>IF(C5=0,"",(CORREL(G5:G14,H5:H14)^2))</f>
        <v>0.99725049694709023</v>
      </c>
      <c r="K7" s="16"/>
      <c r="L7" s="21" t="s">
        <v>25</v>
      </c>
      <c r="M7" s="22"/>
      <c r="N7" s="22"/>
      <c r="O7" s="22"/>
      <c r="P7" s="22"/>
      <c r="Q7" s="22"/>
      <c r="R7" s="23"/>
    </row>
    <row r="8" spans="2:20" ht="18.75" x14ac:dyDescent="0.3">
      <c r="B8" s="3" t="s">
        <v>4</v>
      </c>
      <c r="C8" s="4">
        <v>0.125</v>
      </c>
      <c r="D8" s="5">
        <v>33.720777999999996</v>
      </c>
      <c r="E8" s="5">
        <v>32.971186857550741</v>
      </c>
      <c r="F8" s="5"/>
      <c r="G8" s="7">
        <f t="shared" si="0"/>
        <v>-0.90308998699194354</v>
      </c>
      <c r="H8" s="7">
        <f t="shared" si="1"/>
        <v>33.345982428775372</v>
      </c>
      <c r="I8" s="6"/>
      <c r="J8" s="6"/>
      <c r="K8" s="6"/>
      <c r="L8" s="21" t="s">
        <v>26</v>
      </c>
      <c r="M8" s="22"/>
      <c r="N8" s="22"/>
      <c r="O8" s="22"/>
      <c r="P8" s="22"/>
      <c r="Q8" s="22"/>
      <c r="R8" s="23"/>
    </row>
    <row r="9" spans="2:20" ht="18.75" x14ac:dyDescent="0.3">
      <c r="B9" s="3" t="s">
        <v>5</v>
      </c>
      <c r="C9" s="4">
        <v>6.25E-2</v>
      </c>
      <c r="D9" s="5">
        <v>34.720777999999996</v>
      </c>
      <c r="E9" s="5">
        <v>34.088990975066586</v>
      </c>
      <c r="F9" s="5"/>
      <c r="G9" s="7">
        <f t="shared" si="0"/>
        <v>-1.2041199826559248</v>
      </c>
      <c r="H9" s="7">
        <f t="shared" si="1"/>
        <v>34.404884487533295</v>
      </c>
      <c r="I9" s="6"/>
      <c r="J9" s="6"/>
      <c r="K9" s="6"/>
      <c r="L9" s="24" t="s">
        <v>27</v>
      </c>
      <c r="M9" s="25"/>
      <c r="N9" s="25"/>
      <c r="O9" s="25"/>
      <c r="P9" s="25"/>
      <c r="Q9" s="25"/>
      <c r="R9" s="26"/>
    </row>
    <row r="10" spans="2:20" ht="18.75" x14ac:dyDescent="0.3">
      <c r="B10" s="3" t="s">
        <v>6</v>
      </c>
      <c r="C10" s="4">
        <v>3.125E-2</v>
      </c>
      <c r="D10" s="5">
        <v>35.720777999999996</v>
      </c>
      <c r="E10" s="5">
        <v>34.936135868787993</v>
      </c>
      <c r="F10" s="5"/>
      <c r="G10" s="7">
        <f t="shared" si="0"/>
        <v>-1.505149978319906</v>
      </c>
      <c r="H10" s="7">
        <f t="shared" si="1"/>
        <v>35.328456934393998</v>
      </c>
      <c r="I10" s="6"/>
      <c r="J10" s="6"/>
      <c r="K10" s="6"/>
      <c r="L10" s="6"/>
      <c r="N10" s="15"/>
      <c r="O10" s="15"/>
      <c r="P10" s="15"/>
      <c r="Q10" s="15"/>
      <c r="R10" s="15"/>
      <c r="S10" s="15"/>
      <c r="T10" s="15"/>
    </row>
    <row r="11" spans="2:20" ht="18.75" x14ac:dyDescent="0.3">
      <c r="B11" s="3" t="s">
        <v>7</v>
      </c>
      <c r="C11" s="4"/>
      <c r="D11" s="5"/>
      <c r="E11" s="5"/>
      <c r="F11" s="5"/>
      <c r="G11" s="7" t="str">
        <f t="shared" si="0"/>
        <v/>
      </c>
      <c r="H11" s="7" t="str">
        <f t="shared" si="1"/>
        <v/>
      </c>
      <c r="I11" s="6"/>
      <c r="J11" s="6"/>
      <c r="K11" s="6"/>
      <c r="L11" s="6"/>
    </row>
    <row r="12" spans="2:20" ht="18.75" x14ac:dyDescent="0.3">
      <c r="B12" s="3" t="s">
        <v>8</v>
      </c>
      <c r="C12" s="4"/>
      <c r="D12" s="5"/>
      <c r="E12" s="5"/>
      <c r="F12" s="5"/>
      <c r="G12" s="7" t="str">
        <f t="shared" si="0"/>
        <v/>
      </c>
      <c r="H12" s="7" t="str">
        <f t="shared" si="1"/>
        <v/>
      </c>
      <c r="I12" s="6"/>
      <c r="J12" s="6"/>
      <c r="K12" s="6"/>
      <c r="L12" s="6"/>
    </row>
    <row r="13" spans="2:20" ht="18.75" x14ac:dyDescent="0.3">
      <c r="B13" s="3" t="s">
        <v>9</v>
      </c>
      <c r="C13" s="4"/>
      <c r="D13" s="5"/>
      <c r="E13" s="5"/>
      <c r="F13" s="5"/>
      <c r="G13" s="7" t="str">
        <f t="shared" si="0"/>
        <v/>
      </c>
      <c r="H13" s="7" t="str">
        <f t="shared" si="1"/>
        <v/>
      </c>
      <c r="I13" s="6"/>
      <c r="J13" s="6"/>
      <c r="K13" s="6"/>
      <c r="L13" s="6"/>
    </row>
    <row r="14" spans="2:20" ht="18.75" x14ac:dyDescent="0.3">
      <c r="B14" s="3" t="s">
        <v>10</v>
      </c>
      <c r="C14" s="4"/>
      <c r="D14" s="5"/>
      <c r="E14" s="5"/>
      <c r="F14" s="5"/>
      <c r="G14" s="7" t="str">
        <f t="shared" si="0"/>
        <v/>
      </c>
      <c r="H14" s="7" t="str">
        <f t="shared" si="1"/>
        <v/>
      </c>
      <c r="I14" s="6"/>
      <c r="J14" s="6"/>
      <c r="K14" s="6"/>
      <c r="L14" s="6"/>
    </row>
  </sheetData>
  <sheetProtection algorithmName="SHA-512" hashValue="RsLL+tbK/wMGe2KmbRwcB9LgUJQ6MiSqyxr48JnSqa5whH9PHwxaxD3bWizZ6yof7EHV2jRjTgxnAJ6vTzBKag==" saltValue="SqKCE6KajqakwiEeuZI8Pw==" spinCount="100000" sheet="1" objects="1" scenarios="1" formatCells="0" formatColumns="0" formatRows="0" insertColumns="0" insertRows="0" insertHyperlinks="0" deleteColumns="0" deleteRows="0" sort="0" autoFilter="0" pivotTables="0"/>
  <mergeCells count="12">
    <mergeCell ref="L5:R5"/>
    <mergeCell ref="L6:R6"/>
    <mergeCell ref="L7:R7"/>
    <mergeCell ref="L8:R8"/>
    <mergeCell ref="L9:R9"/>
    <mergeCell ref="B1:J2"/>
    <mergeCell ref="L1:P2"/>
    <mergeCell ref="C3:C4"/>
    <mergeCell ref="D3:F3"/>
    <mergeCell ref="G3:G4"/>
    <mergeCell ref="H3:H4"/>
    <mergeCell ref="L3:P3"/>
  </mergeCells>
  <hyperlinks>
    <hyperlink ref="L1:P3" r:id="rId1" display="pishgam-bio.ir"/>
    <hyperlink ref="L6:R6" r:id="rId2" display="برای تهیه آموزش آنالیز آماری دادههای ریل تایم کلیک نمایید."/>
    <hyperlink ref="L7:R7" r:id="rId3" display="برای تهیه آموزش آنالیز کامل دادههای ریل تایم با نرم افزار GenEx کلیک نمایید."/>
    <hyperlink ref="L8:R8" r:id="rId4" display="برای تهیه آموزش محاسبه کارایی پرایمر با نرم افزار Linreg PCR کلیک نمایید."/>
    <hyperlink ref="L9:R9" r:id="rId5" display="برای تهیه آموزش آنالیز  دادههای ریل تایم با نرم افزار REST کلیک نمایید."/>
  </hyperlinks>
  <pageMargins left="0.7" right="0.7" top="0.75" bottom="0.75" header="0.3" footer="0.3"/>
  <pageSetup orientation="portrait" r:id="rId6"/>
  <ignoredErrors>
    <ignoredError sqref="H5:H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آنالیز</vt:lpstr>
      <vt:lpstr>مثال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2019-06-15T15:39:02Z</dcterms:modified>
</cp:coreProperties>
</file>